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21  от 14.09.2021\"/>
    </mc:Choice>
  </mc:AlternateContent>
  <bookViews>
    <workbookView xWindow="0" yWindow="0" windowWidth="28800" windowHeight="12150"/>
  </bookViews>
  <sheets>
    <sheet name="прил 1" sheetId="3" r:id="rId1"/>
  </sheets>
  <definedNames>
    <definedName name="_xlnm._FilterDatabase" localSheetId="0" hidden="1">'прил 1'!$A$4:$K$60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9" i="3" l="1"/>
  <c r="J59" i="3"/>
  <c r="I59" i="3"/>
  <c r="K58" i="3"/>
  <c r="K57" i="3" s="1"/>
  <c r="J58" i="3"/>
  <c r="I58" i="3"/>
  <c r="H57" i="3"/>
  <c r="G57" i="3"/>
  <c r="F57" i="3"/>
  <c r="E57" i="3"/>
  <c r="D57" i="3"/>
  <c r="C57" i="3"/>
  <c r="K56" i="3"/>
  <c r="J56" i="3"/>
  <c r="I56" i="3"/>
  <c r="I53" i="3" s="1"/>
  <c r="K55" i="3"/>
  <c r="J55" i="3"/>
  <c r="I55" i="3"/>
  <c r="K54" i="3"/>
  <c r="K53" i="3" s="1"/>
  <c r="J54" i="3"/>
  <c r="I54" i="3"/>
  <c r="H53" i="3"/>
  <c r="G53" i="3"/>
  <c r="F53" i="3"/>
  <c r="E53" i="3"/>
  <c r="D53" i="3"/>
  <c r="C53" i="3"/>
  <c r="K52" i="3"/>
  <c r="J52" i="3"/>
  <c r="I52" i="3"/>
  <c r="K51" i="3"/>
  <c r="J51" i="3"/>
  <c r="I51" i="3"/>
  <c r="K50" i="3"/>
  <c r="J50" i="3"/>
  <c r="I50" i="3"/>
  <c r="H49" i="3"/>
  <c r="G49" i="3"/>
  <c r="F49" i="3"/>
  <c r="E49" i="3"/>
  <c r="D49" i="3"/>
  <c r="C49" i="3"/>
  <c r="K48" i="3"/>
  <c r="J48" i="3"/>
  <c r="I48" i="3"/>
  <c r="K47" i="3"/>
  <c r="J47" i="3"/>
  <c r="I47" i="3"/>
  <c r="K46" i="3"/>
  <c r="J46" i="3"/>
  <c r="I46" i="3"/>
  <c r="H45" i="3"/>
  <c r="G45" i="3"/>
  <c r="F45" i="3"/>
  <c r="E45" i="3"/>
  <c r="D45" i="3"/>
  <c r="C45" i="3"/>
  <c r="K44" i="3"/>
  <c r="J44" i="3"/>
  <c r="I44" i="3"/>
  <c r="K43" i="3"/>
  <c r="J43" i="3"/>
  <c r="F43" i="3"/>
  <c r="I43" i="3" s="1"/>
  <c r="K42" i="3"/>
  <c r="J42" i="3"/>
  <c r="I42" i="3"/>
  <c r="H41" i="3"/>
  <c r="G41" i="3"/>
  <c r="E41" i="3"/>
  <c r="D41" i="3"/>
  <c r="C41" i="3"/>
  <c r="K40" i="3"/>
  <c r="J40" i="3"/>
  <c r="J39" i="3" s="1"/>
  <c r="F40" i="3"/>
  <c r="I40" i="3" s="1"/>
  <c r="I39" i="3" s="1"/>
  <c r="K39" i="3"/>
  <c r="H39" i="3"/>
  <c r="G39" i="3"/>
  <c r="E39" i="3"/>
  <c r="D39" i="3"/>
  <c r="C39" i="3"/>
  <c r="K38" i="3"/>
  <c r="K37" i="3" s="1"/>
  <c r="J38" i="3"/>
  <c r="J37" i="3" s="1"/>
  <c r="F38" i="3"/>
  <c r="I38" i="3" s="1"/>
  <c r="I37" i="3" s="1"/>
  <c r="H37" i="3"/>
  <c r="G37" i="3"/>
  <c r="E37" i="3"/>
  <c r="D37" i="3"/>
  <c r="C37" i="3"/>
  <c r="K36" i="3"/>
  <c r="K35" i="3" s="1"/>
  <c r="J36" i="3"/>
  <c r="J35" i="3" s="1"/>
  <c r="F36" i="3"/>
  <c r="I36" i="3" s="1"/>
  <c r="I35" i="3" s="1"/>
  <c r="H35" i="3"/>
  <c r="G35" i="3"/>
  <c r="E35" i="3"/>
  <c r="D35" i="3"/>
  <c r="C35" i="3"/>
  <c r="K34" i="3"/>
  <c r="J34" i="3"/>
  <c r="I34" i="3"/>
  <c r="K33" i="3"/>
  <c r="J33" i="3"/>
  <c r="I33" i="3"/>
  <c r="K32" i="3"/>
  <c r="J32" i="3"/>
  <c r="I32" i="3"/>
  <c r="K31" i="3"/>
  <c r="K30" i="3" s="1"/>
  <c r="J31" i="3"/>
  <c r="I31" i="3"/>
  <c r="H30" i="3"/>
  <c r="G30" i="3"/>
  <c r="F30" i="3"/>
  <c r="E30" i="3"/>
  <c r="D30" i="3"/>
  <c r="C30" i="3"/>
  <c r="K29" i="3"/>
  <c r="J29" i="3"/>
  <c r="I29" i="3"/>
  <c r="K28" i="3"/>
  <c r="J28" i="3"/>
  <c r="I28" i="3"/>
  <c r="K27" i="3"/>
  <c r="J27" i="3"/>
  <c r="I27" i="3"/>
  <c r="K26" i="3"/>
  <c r="J26" i="3"/>
  <c r="I26" i="3"/>
  <c r="I25" i="3" s="1"/>
  <c r="H25" i="3"/>
  <c r="G25" i="3"/>
  <c r="F25" i="3"/>
  <c r="E25" i="3"/>
  <c r="D25" i="3"/>
  <c r="C25" i="3"/>
  <c r="K24" i="3"/>
  <c r="J24" i="3"/>
  <c r="I24" i="3"/>
  <c r="K23" i="3"/>
  <c r="J23" i="3"/>
  <c r="F23" i="3"/>
  <c r="I23" i="3" s="1"/>
  <c r="K22" i="3"/>
  <c r="J22" i="3"/>
  <c r="I22" i="3"/>
  <c r="K21" i="3"/>
  <c r="K20" i="3" s="1"/>
  <c r="J21" i="3"/>
  <c r="I21" i="3"/>
  <c r="H20" i="3"/>
  <c r="G20" i="3"/>
  <c r="E20" i="3"/>
  <c r="D20" i="3"/>
  <c r="C20" i="3"/>
  <c r="K19" i="3"/>
  <c r="J19" i="3"/>
  <c r="I19" i="3"/>
  <c r="K18" i="3"/>
  <c r="J18" i="3"/>
  <c r="I18" i="3"/>
  <c r="K17" i="3"/>
  <c r="J17" i="3"/>
  <c r="I17" i="3"/>
  <c r="K16" i="3"/>
  <c r="J16" i="3"/>
  <c r="I16" i="3"/>
  <c r="H15" i="3"/>
  <c r="G15" i="3"/>
  <c r="F15" i="3"/>
  <c r="E15" i="3"/>
  <c r="D15" i="3"/>
  <c r="C15" i="3"/>
  <c r="K14" i="3"/>
  <c r="J14" i="3"/>
  <c r="I14" i="3"/>
  <c r="K13" i="3"/>
  <c r="J13" i="3"/>
  <c r="I13" i="3"/>
  <c r="K12" i="3"/>
  <c r="J12" i="3"/>
  <c r="I12" i="3"/>
  <c r="K11" i="3"/>
  <c r="J11" i="3"/>
  <c r="J10" i="3" s="1"/>
  <c r="I11" i="3"/>
  <c r="H10" i="3"/>
  <c r="G10" i="3"/>
  <c r="F10" i="3"/>
  <c r="F60" i="3" s="1"/>
  <c r="E10" i="3"/>
  <c r="D10" i="3"/>
  <c r="C10" i="3"/>
  <c r="K9" i="3"/>
  <c r="J9" i="3"/>
  <c r="I9" i="3"/>
  <c r="K8" i="3"/>
  <c r="J8" i="3"/>
  <c r="F8" i="3"/>
  <c r="I8" i="3" s="1"/>
  <c r="K7" i="3"/>
  <c r="J7" i="3"/>
  <c r="I7" i="3"/>
  <c r="K6" i="3"/>
  <c r="J6" i="3"/>
  <c r="I6" i="3"/>
  <c r="J5" i="3"/>
  <c r="H5" i="3"/>
  <c r="G5" i="3"/>
  <c r="E5" i="3"/>
  <c r="D5" i="3"/>
  <c r="C5" i="3"/>
  <c r="K15" i="3" l="1"/>
  <c r="K49" i="3"/>
  <c r="K45" i="3"/>
  <c r="I45" i="3"/>
  <c r="I20" i="3"/>
  <c r="E60" i="3"/>
  <c r="I5" i="3"/>
  <c r="K10" i="3"/>
  <c r="J20" i="3"/>
  <c r="J25" i="3"/>
  <c r="I41" i="3"/>
  <c r="G60" i="3"/>
  <c r="D60" i="3"/>
  <c r="H60" i="3"/>
  <c r="I15" i="3"/>
  <c r="K25" i="3"/>
  <c r="I30" i="3"/>
  <c r="J41" i="3"/>
  <c r="I49" i="3"/>
  <c r="I57" i="3"/>
  <c r="C60" i="3"/>
  <c r="K5" i="3"/>
  <c r="I10" i="3"/>
  <c r="J15" i="3"/>
  <c r="J30" i="3"/>
  <c r="K41" i="3"/>
  <c r="J45" i="3"/>
  <c r="J49" i="3"/>
  <c r="J53" i="3"/>
  <c r="J57" i="3"/>
  <c r="J60" i="3"/>
  <c r="K60" i="3" l="1"/>
  <c r="I60" i="3"/>
</calcChain>
</file>

<file path=xl/sharedStrings.xml><?xml version="1.0" encoding="utf-8"?>
<sst xmlns="http://schemas.openxmlformats.org/spreadsheetml/2006/main" count="84" uniqueCount="41">
  <si>
    <t>ЗС</t>
  </si>
  <si>
    <t>Сумма, руб.</t>
  </si>
  <si>
    <t>560264</t>
  </si>
  <si>
    <t>ГАУЗ «OOКБ № 2»</t>
  </si>
  <si>
    <t>2 квартал 2021 г.</t>
  </si>
  <si>
    <t>3 квартал 2021 г.</t>
  </si>
  <si>
    <t>4 квартал 2021 г.</t>
  </si>
  <si>
    <t>1 квартал 2021 г.</t>
  </si>
  <si>
    <t>560206</t>
  </si>
  <si>
    <t>ГАУЗ «БСМП» г.Новотроицка</t>
  </si>
  <si>
    <t>560036</t>
  </si>
  <si>
    <t>ГАУЗ «ГБ № 1» г. Орска</t>
  </si>
  <si>
    <t>560023</t>
  </si>
  <si>
    <t>ГАУЗ «ООКИБ»</t>
  </si>
  <si>
    <t>560271</t>
  </si>
  <si>
    <t>ГБУЗ «Соль-Илецкая МБ»</t>
  </si>
  <si>
    <t>560067</t>
  </si>
  <si>
    <t>ГАУЗ «Новоорская РБ»</t>
  </si>
  <si>
    <t>560214</t>
  </si>
  <si>
    <t>ГБУЗ «ББСМП»</t>
  </si>
  <si>
    <t>560269</t>
  </si>
  <si>
    <t>ГБУЗ «Абдулинская МБ»</t>
  </si>
  <si>
    <t>560267</t>
  </si>
  <si>
    <t>ГБУЗ «ГКБ № 1» г.Оренбурга</t>
  </si>
  <si>
    <t>560275</t>
  </si>
  <si>
    <t>ГБУЗ «ГБ» г.Бугуруслана</t>
  </si>
  <si>
    <t>560261</t>
  </si>
  <si>
    <t>560263</t>
  </si>
  <si>
    <t>560008</t>
  </si>
  <si>
    <t>560253</t>
  </si>
  <si>
    <t>ГБУЗ «ООД»</t>
  </si>
  <si>
    <t>ГАУЗ «ООКНД»</t>
  </si>
  <si>
    <t>ГБУЗ «ООКПБ № 2»</t>
  </si>
  <si>
    <t>ГАУЗ «ОЦМР»</t>
  </si>
  <si>
    <t>в т.ч. за счет МБТ</t>
  </si>
  <si>
    <t>Утверждено на 2021 год</t>
  </si>
  <si>
    <t>Корректировка</t>
  </si>
  <si>
    <t>Утвердить с учетом корректоировки</t>
  </si>
  <si>
    <t>ИТОГО</t>
  </si>
  <si>
    <t>Корректировка объемов предоставления медицинской помощи на 2021г. по блоку «КС» за счет средств межбюджетного трансферта бюджету ТФОМС на дополнительное финансовое обеспечение оказания медицинской помощи лицам, застрахованным по ОМС, в том числе с заболеванием и (или) подозрением на заболевание новой коронавирусной инфекцией (далее – средства МБТ) в соответствии с распоряжением Правительства РФ от 20.07.2021г. №1997-р.</t>
  </si>
  <si>
    <t xml:space="preserve">Приложение  1 к протоколу заседания  Комиссии по разработке ТП ОМС № 21 от 14.09.2021г.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</si>
</sst>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\-#,##0.00\ "/>
    <numFmt numFmtId="165" formatCode="#,##0_ ;\-#,##0\ "/>
    <numFmt numFmtId="166" formatCode="#,##0.00_ ;[Red]\-#,##0.00\ "/>
    <numFmt numFmtId="167" formatCode="#,##0_ ;[Red]\-#,##0\ "/>
  </numFmts>
  <fonts count="16" x14ac:knownFonts="1">
    <font>
      <sz val="9"/>
      <color theme="1"/>
      <name val="Calibri"/>
      <family val="2"/>
      <charset val="204"/>
      <scheme val="minor"/>
    </font>
    <font>
      <sz val="8"/>
      <name val="Arial"/>
      <family val="2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5" fillId="0" borderId="0"/>
  </cellStyleXfs>
  <cellXfs count="48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7" fillId="0" borderId="0" xfId="1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5" fontId="6" fillId="0" borderId="2" xfId="4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7" fontId="10" fillId="0" borderId="2" xfId="1" applyNumberFormat="1" applyFont="1" applyFill="1" applyBorder="1" applyAlignment="1"/>
    <xf numFmtId="4" fontId="10" fillId="0" borderId="2" xfId="1" applyNumberFormat="1" applyFont="1" applyFill="1" applyBorder="1" applyAlignment="1"/>
    <xf numFmtId="0" fontId="11" fillId="0" borderId="2" xfId="1" applyFont="1" applyFill="1" applyBorder="1"/>
    <xf numFmtId="166" fontId="10" fillId="0" borderId="2" xfId="1" applyNumberFormat="1" applyFont="1" applyFill="1" applyBorder="1" applyAlignment="1"/>
    <xf numFmtId="1" fontId="10" fillId="0" borderId="2" xfId="1" applyNumberFormat="1" applyFont="1" applyFill="1" applyBorder="1"/>
    <xf numFmtId="164" fontId="10" fillId="0" borderId="2" xfId="1" applyNumberFormat="1" applyFont="1" applyFill="1" applyBorder="1"/>
    <xf numFmtId="164" fontId="11" fillId="0" borderId="2" xfId="1" applyNumberFormat="1" applyFont="1" applyFill="1" applyBorder="1"/>
    <xf numFmtId="0" fontId="10" fillId="0" borderId="2" xfId="1" applyFont="1" applyFill="1" applyBorder="1"/>
    <xf numFmtId="0" fontId="11" fillId="0" borderId="2" xfId="0" applyNumberFormat="1" applyFont="1" applyFill="1" applyBorder="1" applyAlignment="1">
      <alignment vertical="top" wrapText="1"/>
    </xf>
    <xf numFmtId="167" fontId="7" fillId="0" borderId="0" xfId="1" applyNumberFormat="1" applyFont="1" applyFill="1"/>
    <xf numFmtId="1" fontId="7" fillId="0" borderId="0" xfId="1" applyNumberFormat="1" applyFont="1" applyFill="1"/>
    <xf numFmtId="164" fontId="7" fillId="0" borderId="0" xfId="1" applyNumberFormat="1" applyFont="1" applyFill="1"/>
    <xf numFmtId="49" fontId="6" fillId="0" borderId="0" xfId="0" applyNumberFormat="1" applyFont="1" applyFill="1" applyAlignment="1">
      <alignment horizontal="right"/>
    </xf>
    <xf numFmtId="49" fontId="11" fillId="0" borderId="2" xfId="1" applyNumberFormat="1" applyFont="1" applyFill="1" applyBorder="1" applyAlignment="1">
      <alignment horizontal="right"/>
    </xf>
    <xf numFmtId="0" fontId="10" fillId="0" borderId="2" xfId="0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right" vertical="top" wrapText="1" indent="2"/>
    </xf>
    <xf numFmtId="49" fontId="7" fillId="0" borderId="0" xfId="1" applyNumberFormat="1" applyFont="1" applyFill="1" applyAlignment="1">
      <alignment horizontal="right"/>
    </xf>
    <xf numFmtId="49" fontId="14" fillId="2" borderId="2" xfId="1" applyNumberFormat="1" applyFont="1" applyFill="1" applyBorder="1" applyAlignment="1">
      <alignment horizontal="right"/>
    </xf>
    <xf numFmtId="167" fontId="14" fillId="2" borderId="2" xfId="1" applyNumberFormat="1" applyFont="1" applyFill="1" applyBorder="1"/>
    <xf numFmtId="167" fontId="13" fillId="2" borderId="2" xfId="1" applyNumberFormat="1" applyFont="1" applyFill="1" applyBorder="1" applyAlignment="1"/>
    <xf numFmtId="166" fontId="13" fillId="2" borderId="2" xfId="1" applyNumberFormat="1" applyFont="1" applyFill="1" applyBorder="1" applyAlignment="1"/>
    <xf numFmtId="165" fontId="11" fillId="0" borderId="2" xfId="1" applyNumberFormat="1" applyFont="1" applyFill="1" applyBorder="1"/>
    <xf numFmtId="166" fontId="13" fillId="4" borderId="2" xfId="1" applyNumberFormat="1" applyFont="1" applyFill="1" applyBorder="1" applyAlignment="1"/>
    <xf numFmtId="49" fontId="13" fillId="3" borderId="2" xfId="1" applyNumberFormat="1" applyFont="1" applyFill="1" applyBorder="1" applyAlignment="1">
      <alignment horizontal="right"/>
    </xf>
    <xf numFmtId="0" fontId="13" fillId="3" borderId="2" xfId="1" applyFont="1" applyFill="1" applyBorder="1"/>
    <xf numFmtId="167" fontId="13" fillId="3" borderId="2" xfId="1" applyNumberFormat="1" applyFont="1" applyFill="1" applyBorder="1" applyAlignment="1"/>
    <xf numFmtId="166" fontId="13" fillId="3" borderId="2" xfId="1" applyNumberFormat="1" applyFont="1" applyFill="1" applyBorder="1" applyAlignment="1"/>
    <xf numFmtId="0" fontId="15" fillId="0" borderId="0" xfId="0" applyNumberFormat="1" applyFont="1" applyBorder="1" applyAlignment="1">
      <alignment wrapText="1"/>
    </xf>
    <xf numFmtId="0" fontId="15" fillId="0" borderId="0" xfId="0" applyNumberFormat="1" applyFont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right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165" fontId="6" fillId="0" borderId="2" xfId="2" applyNumberFormat="1" applyFont="1" applyFill="1" applyBorder="1" applyAlignment="1">
      <alignment horizontal="center" vertical="center" wrapText="1"/>
    </xf>
    <xf numFmtId="4" fontId="12" fillId="0" borderId="2" xfId="3" applyNumberFormat="1" applyFont="1" applyFill="1" applyBorder="1" applyAlignment="1">
      <alignment horizontal="right" vertical="top" wrapText="1"/>
    </xf>
    <xf numFmtId="1" fontId="12" fillId="0" borderId="2" xfId="3" applyNumberFormat="1" applyFont="1" applyFill="1" applyBorder="1" applyAlignment="1">
      <alignment horizontal="right" vertical="top" wrapText="1"/>
    </xf>
    <xf numFmtId="0" fontId="12" fillId="0" borderId="2" xfId="3" applyNumberFormat="1" applyFont="1" applyFill="1" applyBorder="1" applyAlignment="1">
      <alignment horizontal="right" vertical="top" wrapText="1"/>
    </xf>
    <xf numFmtId="0" fontId="12" fillId="0" borderId="2" xfId="3" applyNumberFormat="1" applyFont="1" applyFill="1" applyBorder="1" applyAlignment="1">
      <alignment vertical="top" wrapText="1"/>
    </xf>
    <xf numFmtId="0" fontId="7" fillId="0" borderId="2" xfId="1" applyFont="1" applyFill="1" applyBorder="1"/>
    <xf numFmtId="3" fontId="12" fillId="0" borderId="2" xfId="3" applyNumberFormat="1" applyFont="1" applyFill="1" applyBorder="1" applyAlignment="1">
      <alignment horizontal="right" vertical="top" wrapText="1"/>
    </xf>
  </cellXfs>
  <cellStyles count="5">
    <cellStyle name="Обычный" xfId="0" builtinId="0"/>
    <cellStyle name="Обычный 2" xfId="2"/>
    <cellStyle name="Обычный 2 2" xfId="4"/>
    <cellStyle name="Обычный 4" xfId="1"/>
    <cellStyle name="Обычный_для Ирины" xfId="3"/>
  </cellStyles>
  <dxfs count="0"/>
  <tableStyles count="0" defaultTableStyle="TableStyleMedium2" defaultPivotStyle="PivotStyleLight16"/>
  <colors>
    <mruColors>
      <color rgb="FFCCCCFF"/>
      <color rgb="FFDAD9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view="pageBreakPreview" zoomScale="80" zoomScaleNormal="100" zoomScaleSheetLayoutView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0" sqref="P30"/>
    </sheetView>
  </sheetViews>
  <sheetFormatPr defaultRowHeight="15" x14ac:dyDescent="0.2"/>
  <cols>
    <col min="1" max="1" width="13.6640625" style="25" customWidth="1"/>
    <col min="2" max="2" width="42.6640625" style="18" customWidth="1"/>
    <col min="3" max="3" width="14" style="18" customWidth="1"/>
    <col min="4" max="4" width="27.83203125" style="18" customWidth="1"/>
    <col min="5" max="5" width="23" style="18" customWidth="1"/>
    <col min="6" max="6" width="11.33203125" style="19" customWidth="1"/>
    <col min="7" max="7" width="23.33203125" style="20" customWidth="1"/>
    <col min="8" max="8" width="24.5" style="20" customWidth="1"/>
    <col min="9" max="9" width="13.83203125" style="20" customWidth="1"/>
    <col min="10" max="10" width="26.33203125" style="20" customWidth="1"/>
    <col min="11" max="11" width="24.33203125" style="18" customWidth="1"/>
    <col min="12" max="16384" width="9.33203125" style="4"/>
  </cols>
  <sheetData>
    <row r="1" spans="1:12" ht="49.5" customHeight="1" x14ac:dyDescent="0.25">
      <c r="A1" s="21"/>
      <c r="B1" s="1"/>
      <c r="C1" s="1"/>
      <c r="D1" s="1"/>
      <c r="E1" s="1"/>
      <c r="F1" s="2"/>
      <c r="G1" s="3"/>
      <c r="H1" s="3"/>
      <c r="J1" s="37" t="s">
        <v>40</v>
      </c>
      <c r="K1" s="37"/>
      <c r="L1" s="36"/>
    </row>
    <row r="2" spans="1:12" ht="70.5" customHeight="1" x14ac:dyDescent="0.2">
      <c r="A2" s="38" t="s">
        <v>39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2" ht="24" customHeight="1" x14ac:dyDescent="0.2">
      <c r="A3" s="39"/>
      <c r="B3" s="40"/>
      <c r="C3" s="41" t="s">
        <v>35</v>
      </c>
      <c r="D3" s="41"/>
      <c r="E3" s="41"/>
      <c r="F3" s="41" t="s">
        <v>36</v>
      </c>
      <c r="G3" s="41"/>
      <c r="H3" s="41"/>
      <c r="I3" s="41" t="s">
        <v>37</v>
      </c>
      <c r="J3" s="41"/>
      <c r="K3" s="41"/>
    </row>
    <row r="4" spans="1:12" ht="15.75" x14ac:dyDescent="0.2">
      <c r="A4" s="39"/>
      <c r="B4" s="40"/>
      <c r="C4" s="5" t="s">
        <v>0</v>
      </c>
      <c r="D4" s="6" t="s">
        <v>1</v>
      </c>
      <c r="E4" s="7" t="s">
        <v>34</v>
      </c>
      <c r="F4" s="8" t="s">
        <v>0</v>
      </c>
      <c r="G4" s="6" t="s">
        <v>1</v>
      </c>
      <c r="H4" s="7" t="s">
        <v>34</v>
      </c>
      <c r="I4" s="5" t="s">
        <v>0</v>
      </c>
      <c r="J4" s="6" t="s">
        <v>1</v>
      </c>
      <c r="K4" s="6" t="s">
        <v>1</v>
      </c>
    </row>
    <row r="5" spans="1:12" ht="15.75" x14ac:dyDescent="0.25">
      <c r="A5" s="32" t="s">
        <v>28</v>
      </c>
      <c r="B5" s="33" t="s">
        <v>30</v>
      </c>
      <c r="C5" s="34">
        <f>C6+C7+C8+C9</f>
        <v>234</v>
      </c>
      <c r="D5" s="35">
        <f>D6+D7+D8+D9</f>
        <v>6656438</v>
      </c>
      <c r="E5" s="35">
        <f>E6+E7+E8+E9</f>
        <v>0</v>
      </c>
      <c r="F5" s="34">
        <v>605</v>
      </c>
      <c r="G5" s="35">
        <f t="shared" ref="G5:K5" si="0">G6+G7+G8+G9</f>
        <v>13400359.99</v>
      </c>
      <c r="H5" s="35">
        <f t="shared" si="0"/>
        <v>13400359.99</v>
      </c>
      <c r="I5" s="34">
        <f>I6+I7+I8+I9</f>
        <v>839</v>
      </c>
      <c r="J5" s="35">
        <f t="shared" si="0"/>
        <v>20056797.989999998</v>
      </c>
      <c r="K5" s="35">
        <f t="shared" si="0"/>
        <v>13400359.99</v>
      </c>
    </row>
    <row r="6" spans="1:12" x14ac:dyDescent="0.2">
      <c r="A6" s="22"/>
      <c r="B6" s="11" t="s">
        <v>7</v>
      </c>
      <c r="C6" s="9">
        <v>59</v>
      </c>
      <c r="D6" s="42">
        <v>1664110</v>
      </c>
      <c r="E6" s="12">
        <v>0</v>
      </c>
      <c r="F6" s="13"/>
      <c r="G6" s="14"/>
      <c r="H6" s="14"/>
      <c r="I6" s="30">
        <f>C6+F6</f>
        <v>59</v>
      </c>
      <c r="J6" s="15">
        <f>D6+G6</f>
        <v>1664110</v>
      </c>
      <c r="K6" s="12">
        <f>E6+H6</f>
        <v>0</v>
      </c>
    </row>
    <row r="7" spans="1:12" x14ac:dyDescent="0.2">
      <c r="A7" s="22"/>
      <c r="B7" s="11" t="s">
        <v>4</v>
      </c>
      <c r="C7" s="9">
        <v>59</v>
      </c>
      <c r="D7" s="42">
        <v>1664110</v>
      </c>
      <c r="E7" s="12">
        <v>0</v>
      </c>
      <c r="F7" s="13"/>
      <c r="G7" s="14"/>
      <c r="H7" s="14"/>
      <c r="I7" s="30">
        <f t="shared" ref="I7:K9" si="1">C7+F7</f>
        <v>59</v>
      </c>
      <c r="J7" s="15">
        <f t="shared" si="1"/>
        <v>1664110</v>
      </c>
      <c r="K7" s="12">
        <f t="shared" si="1"/>
        <v>0</v>
      </c>
    </row>
    <row r="8" spans="1:12" x14ac:dyDescent="0.2">
      <c r="A8" s="22"/>
      <c r="B8" s="11" t="s">
        <v>5</v>
      </c>
      <c r="C8" s="9">
        <v>59</v>
      </c>
      <c r="D8" s="42">
        <v>1664110</v>
      </c>
      <c r="E8" s="12">
        <v>0</v>
      </c>
      <c r="F8" s="13">
        <f>F5</f>
        <v>605</v>
      </c>
      <c r="G8" s="14">
        <v>13400359.99</v>
      </c>
      <c r="H8" s="14">
        <v>13400359.99</v>
      </c>
      <c r="I8" s="30">
        <f t="shared" si="1"/>
        <v>664</v>
      </c>
      <c r="J8" s="15">
        <f t="shared" si="1"/>
        <v>15064469.99</v>
      </c>
      <c r="K8" s="12">
        <f t="shared" si="1"/>
        <v>13400359.99</v>
      </c>
    </row>
    <row r="9" spans="1:12" x14ac:dyDescent="0.2">
      <c r="A9" s="22"/>
      <c r="B9" s="11" t="s">
        <v>6</v>
      </c>
      <c r="C9" s="9">
        <v>57</v>
      </c>
      <c r="D9" s="42">
        <v>1664108</v>
      </c>
      <c r="E9" s="12">
        <v>0</v>
      </c>
      <c r="F9" s="13"/>
      <c r="G9" s="14"/>
      <c r="H9" s="14"/>
      <c r="I9" s="30">
        <f t="shared" si="1"/>
        <v>57</v>
      </c>
      <c r="J9" s="15">
        <f t="shared" si="1"/>
        <v>1664108</v>
      </c>
      <c r="K9" s="12">
        <f t="shared" si="1"/>
        <v>0</v>
      </c>
    </row>
    <row r="10" spans="1:12" ht="15.75" x14ac:dyDescent="0.25">
      <c r="A10" s="32" t="s">
        <v>12</v>
      </c>
      <c r="B10" s="33" t="s">
        <v>13</v>
      </c>
      <c r="C10" s="34">
        <f>C11+C12+C13+C14</f>
        <v>12397</v>
      </c>
      <c r="D10" s="35">
        <f>D11+D12+D13+D14</f>
        <v>245640857.16999999</v>
      </c>
      <c r="E10" s="35">
        <f>E11+E12+E13+E14</f>
        <v>25796573.170000002</v>
      </c>
      <c r="F10" s="34">
        <f t="shared" ref="F10:K10" si="2">F11+F12+F13+F14</f>
        <v>0</v>
      </c>
      <c r="G10" s="35">
        <f t="shared" si="2"/>
        <v>5754526.0899999999</v>
      </c>
      <c r="H10" s="35">
        <f t="shared" si="2"/>
        <v>5754526.0899999999</v>
      </c>
      <c r="I10" s="34">
        <f t="shared" si="2"/>
        <v>12397</v>
      </c>
      <c r="J10" s="35">
        <f t="shared" si="2"/>
        <v>251395383.25999999</v>
      </c>
      <c r="K10" s="35">
        <f t="shared" si="2"/>
        <v>31551099.260000002</v>
      </c>
    </row>
    <row r="11" spans="1:12" x14ac:dyDescent="0.2">
      <c r="A11" s="22"/>
      <c r="B11" s="11" t="s">
        <v>7</v>
      </c>
      <c r="C11" s="9">
        <v>2638</v>
      </c>
      <c r="D11" s="12">
        <v>54443876.789999999</v>
      </c>
      <c r="E11" s="12">
        <v>5720175.79</v>
      </c>
      <c r="F11" s="13"/>
      <c r="G11" s="14"/>
      <c r="H11" s="14"/>
      <c r="I11" s="30">
        <f t="shared" ref="I11:K14" si="3">C11+F11</f>
        <v>2638</v>
      </c>
      <c r="J11" s="15">
        <f t="shared" si="3"/>
        <v>54443876.789999999</v>
      </c>
      <c r="K11" s="12">
        <f t="shared" si="3"/>
        <v>5720175.79</v>
      </c>
    </row>
    <row r="12" spans="1:12" x14ac:dyDescent="0.2">
      <c r="A12" s="22"/>
      <c r="B12" s="11" t="s">
        <v>4</v>
      </c>
      <c r="C12" s="9">
        <v>3322</v>
      </c>
      <c r="D12" s="12">
        <v>72171459.230000004</v>
      </c>
      <c r="E12" s="12">
        <v>15131265.23</v>
      </c>
      <c r="F12" s="13"/>
      <c r="G12" s="14"/>
      <c r="H12" s="14"/>
      <c r="I12" s="30">
        <f t="shared" si="3"/>
        <v>3322</v>
      </c>
      <c r="J12" s="15">
        <f t="shared" si="3"/>
        <v>72171459.230000004</v>
      </c>
      <c r="K12" s="12">
        <f t="shared" si="3"/>
        <v>15131265.23</v>
      </c>
    </row>
    <row r="13" spans="1:12" x14ac:dyDescent="0.2">
      <c r="A13" s="22"/>
      <c r="B13" s="16" t="s">
        <v>5</v>
      </c>
      <c r="C13" s="9">
        <v>3281</v>
      </c>
      <c r="D13" s="12">
        <v>61985326.149999999</v>
      </c>
      <c r="E13" s="12">
        <v>4945132.1500000004</v>
      </c>
      <c r="F13" s="13"/>
      <c r="G13" s="14">
        <v>5754526.0899999999</v>
      </c>
      <c r="H13" s="14">
        <v>5754526.0899999999</v>
      </c>
      <c r="I13" s="30">
        <f t="shared" si="3"/>
        <v>3281</v>
      </c>
      <c r="J13" s="15">
        <f t="shared" si="3"/>
        <v>67739852.239999995</v>
      </c>
      <c r="K13" s="12">
        <f t="shared" si="3"/>
        <v>10699658.24</v>
      </c>
    </row>
    <row r="14" spans="1:12" x14ac:dyDescent="0.2">
      <c r="A14" s="22"/>
      <c r="B14" s="11" t="s">
        <v>6</v>
      </c>
      <c r="C14" s="9">
        <v>3156</v>
      </c>
      <c r="D14" s="12">
        <v>57040195</v>
      </c>
      <c r="E14" s="12">
        <v>0</v>
      </c>
      <c r="F14" s="13"/>
      <c r="G14" s="14"/>
      <c r="H14" s="14"/>
      <c r="I14" s="30">
        <f t="shared" si="3"/>
        <v>3156</v>
      </c>
      <c r="J14" s="15">
        <f t="shared" si="3"/>
        <v>57040195</v>
      </c>
      <c r="K14" s="12">
        <f t="shared" si="3"/>
        <v>0</v>
      </c>
    </row>
    <row r="15" spans="1:12" ht="15.75" x14ac:dyDescent="0.25">
      <c r="A15" s="32" t="s">
        <v>10</v>
      </c>
      <c r="B15" s="33" t="s">
        <v>11</v>
      </c>
      <c r="C15" s="34">
        <f>C16+C17+C18+C19</f>
        <v>4503</v>
      </c>
      <c r="D15" s="35">
        <f>D16+D17+D18+D19</f>
        <v>146044306.69999999</v>
      </c>
      <c r="E15" s="35">
        <f>E16+E17+E18+E19</f>
        <v>15973209.699999999</v>
      </c>
      <c r="F15" s="34">
        <f t="shared" ref="F15:J15" si="4">F16+F17+F18+F19</f>
        <v>0</v>
      </c>
      <c r="G15" s="35">
        <f t="shared" si="4"/>
        <v>30428884.02</v>
      </c>
      <c r="H15" s="35">
        <f t="shared" si="4"/>
        <v>30428884.02</v>
      </c>
      <c r="I15" s="34">
        <f t="shared" si="4"/>
        <v>4503</v>
      </c>
      <c r="J15" s="35">
        <f t="shared" si="4"/>
        <v>176473190.72</v>
      </c>
      <c r="K15" s="35">
        <f>K16+K17+K18+K19</f>
        <v>46402093.719999999</v>
      </c>
    </row>
    <row r="16" spans="1:12" x14ac:dyDescent="0.2">
      <c r="A16" s="22"/>
      <c r="B16" s="11" t="s">
        <v>7</v>
      </c>
      <c r="C16" s="9">
        <v>2010</v>
      </c>
      <c r="D16" s="12">
        <v>59711669</v>
      </c>
      <c r="E16" s="12">
        <v>0</v>
      </c>
      <c r="F16" s="13"/>
      <c r="G16" s="14"/>
      <c r="H16" s="14"/>
      <c r="I16" s="30">
        <f t="shared" ref="I16:K19" si="5">C16+F16</f>
        <v>2010</v>
      </c>
      <c r="J16" s="15">
        <f t="shared" si="5"/>
        <v>59711669</v>
      </c>
      <c r="K16" s="12">
        <f t="shared" si="5"/>
        <v>0</v>
      </c>
    </row>
    <row r="17" spans="1:11" x14ac:dyDescent="0.2">
      <c r="A17" s="22"/>
      <c r="B17" s="11" t="s">
        <v>4</v>
      </c>
      <c r="C17" s="9">
        <v>937</v>
      </c>
      <c r="D17" s="12">
        <v>37747572.229999997</v>
      </c>
      <c r="E17" s="12">
        <v>10546588.23</v>
      </c>
      <c r="F17" s="13"/>
      <c r="G17" s="14"/>
      <c r="H17" s="14"/>
      <c r="I17" s="30">
        <f t="shared" si="5"/>
        <v>937</v>
      </c>
      <c r="J17" s="15">
        <f t="shared" si="5"/>
        <v>37747572.229999997</v>
      </c>
      <c r="K17" s="12">
        <f t="shared" si="5"/>
        <v>10546588.23</v>
      </c>
    </row>
    <row r="18" spans="1:11" x14ac:dyDescent="0.2">
      <c r="A18" s="22"/>
      <c r="B18" s="11" t="s">
        <v>5</v>
      </c>
      <c r="C18" s="9">
        <v>835</v>
      </c>
      <c r="D18" s="12">
        <v>27005842.469999999</v>
      </c>
      <c r="E18" s="12">
        <v>5426621.4699999997</v>
      </c>
      <c r="F18" s="13"/>
      <c r="G18" s="14">
        <v>30428884.02</v>
      </c>
      <c r="H18" s="14">
        <v>30428884.02</v>
      </c>
      <c r="I18" s="30">
        <f t="shared" si="5"/>
        <v>835</v>
      </c>
      <c r="J18" s="15">
        <f t="shared" si="5"/>
        <v>57434726.490000002</v>
      </c>
      <c r="K18" s="12">
        <f t="shared" si="5"/>
        <v>35855505.490000002</v>
      </c>
    </row>
    <row r="19" spans="1:11" x14ac:dyDescent="0.2">
      <c r="A19" s="22"/>
      <c r="B19" s="16" t="s">
        <v>6</v>
      </c>
      <c r="C19" s="9">
        <v>721</v>
      </c>
      <c r="D19" s="12">
        <v>21579223</v>
      </c>
      <c r="E19" s="12">
        <v>0</v>
      </c>
      <c r="F19" s="13"/>
      <c r="G19" s="14"/>
      <c r="H19" s="14"/>
      <c r="I19" s="30">
        <f t="shared" si="5"/>
        <v>721</v>
      </c>
      <c r="J19" s="15">
        <f t="shared" si="5"/>
        <v>21579223</v>
      </c>
      <c r="K19" s="12">
        <f t="shared" si="5"/>
        <v>0</v>
      </c>
    </row>
    <row r="20" spans="1:11" ht="15.75" x14ac:dyDescent="0.25">
      <c r="A20" s="32" t="s">
        <v>16</v>
      </c>
      <c r="B20" s="33" t="s">
        <v>17</v>
      </c>
      <c r="C20" s="34">
        <f>C21+C22+C23+C24</f>
        <v>3600</v>
      </c>
      <c r="D20" s="35">
        <f>D21+D22+D23+D24</f>
        <v>112889909.29000001</v>
      </c>
      <c r="E20" s="35">
        <f>E21+E22+E23+E24</f>
        <v>16468391.289999999</v>
      </c>
      <c r="F20" s="34">
        <v>471</v>
      </c>
      <c r="G20" s="35">
        <f t="shared" ref="G20:K20" si="6">G21+G22+G23+G24</f>
        <v>17425192.399999999</v>
      </c>
      <c r="H20" s="35">
        <f t="shared" si="6"/>
        <v>17425192.399999999</v>
      </c>
      <c r="I20" s="34">
        <f t="shared" si="6"/>
        <v>4071</v>
      </c>
      <c r="J20" s="35">
        <f t="shared" si="6"/>
        <v>130315101.69</v>
      </c>
      <c r="K20" s="35">
        <f t="shared" si="6"/>
        <v>33893583.689999998</v>
      </c>
    </row>
    <row r="21" spans="1:11" x14ac:dyDescent="0.2">
      <c r="A21" s="22"/>
      <c r="B21" s="11" t="s">
        <v>7</v>
      </c>
      <c r="C21" s="9">
        <v>960</v>
      </c>
      <c r="D21" s="12">
        <v>28800587.07</v>
      </c>
      <c r="E21" s="12">
        <v>5341104.07</v>
      </c>
      <c r="F21" s="13"/>
      <c r="G21" s="14"/>
      <c r="H21" s="14"/>
      <c r="I21" s="30">
        <f t="shared" ref="I21:K24" si="7">C21+F21</f>
        <v>960</v>
      </c>
      <c r="J21" s="15">
        <f t="shared" si="7"/>
        <v>28800587.07</v>
      </c>
      <c r="K21" s="12">
        <f t="shared" si="7"/>
        <v>5341104.07</v>
      </c>
    </row>
    <row r="22" spans="1:11" x14ac:dyDescent="0.2">
      <c r="A22" s="22"/>
      <c r="B22" s="11" t="s">
        <v>4</v>
      </c>
      <c r="C22" s="9">
        <v>916</v>
      </c>
      <c r="D22" s="12">
        <v>37170361.219999999</v>
      </c>
      <c r="E22" s="12">
        <v>11127287.220000001</v>
      </c>
      <c r="F22" s="13"/>
      <c r="G22" s="14"/>
      <c r="H22" s="14"/>
      <c r="I22" s="30">
        <f t="shared" si="7"/>
        <v>916</v>
      </c>
      <c r="J22" s="15">
        <f t="shared" si="7"/>
        <v>37170361.219999999</v>
      </c>
      <c r="K22" s="12">
        <f t="shared" si="7"/>
        <v>11127287.220000001</v>
      </c>
    </row>
    <row r="23" spans="1:11" x14ac:dyDescent="0.2">
      <c r="A23" s="22"/>
      <c r="B23" s="11" t="s">
        <v>5</v>
      </c>
      <c r="C23" s="9">
        <v>861</v>
      </c>
      <c r="D23" s="12">
        <v>23459483</v>
      </c>
      <c r="E23" s="12">
        <v>0</v>
      </c>
      <c r="F23" s="13">
        <f>F20</f>
        <v>471</v>
      </c>
      <c r="G23" s="14">
        <v>17425192.399999999</v>
      </c>
      <c r="H23" s="14">
        <v>17425192.399999999</v>
      </c>
      <c r="I23" s="30">
        <f t="shared" si="7"/>
        <v>1332</v>
      </c>
      <c r="J23" s="15">
        <f t="shared" si="7"/>
        <v>40884675.399999999</v>
      </c>
      <c r="K23" s="12">
        <f t="shared" si="7"/>
        <v>17425192.399999999</v>
      </c>
    </row>
    <row r="24" spans="1:11" x14ac:dyDescent="0.2">
      <c r="A24" s="22"/>
      <c r="B24" s="11" t="s">
        <v>6</v>
      </c>
      <c r="C24" s="9">
        <v>863</v>
      </c>
      <c r="D24" s="12">
        <v>23459478</v>
      </c>
      <c r="E24" s="12">
        <v>0</v>
      </c>
      <c r="F24" s="13"/>
      <c r="G24" s="14"/>
      <c r="H24" s="14"/>
      <c r="I24" s="30">
        <f t="shared" si="7"/>
        <v>863</v>
      </c>
      <c r="J24" s="15">
        <f t="shared" si="7"/>
        <v>23459478</v>
      </c>
      <c r="K24" s="12">
        <f t="shared" si="7"/>
        <v>0</v>
      </c>
    </row>
    <row r="25" spans="1:11" ht="15.75" x14ac:dyDescent="0.25">
      <c r="A25" s="32" t="s">
        <v>8</v>
      </c>
      <c r="B25" s="33" t="s">
        <v>9</v>
      </c>
      <c r="C25" s="34">
        <f>C26+C27+C28+C29</f>
        <v>9516</v>
      </c>
      <c r="D25" s="35">
        <f>D26+D27+D28+D29</f>
        <v>380893596.08999997</v>
      </c>
      <c r="E25" s="35">
        <f>E26+E27+E28+E29</f>
        <v>47764400.729999997</v>
      </c>
      <c r="F25" s="34">
        <f t="shared" ref="F25:K25" si="8">F26+F27+F28+F29</f>
        <v>0</v>
      </c>
      <c r="G25" s="31">
        <f t="shared" si="8"/>
        <v>121570671.56999999</v>
      </c>
      <c r="H25" s="31">
        <f t="shared" si="8"/>
        <v>91346064.25</v>
      </c>
      <c r="I25" s="34">
        <f t="shared" si="8"/>
        <v>9516</v>
      </c>
      <c r="J25" s="31">
        <f t="shared" si="8"/>
        <v>502464267.66000003</v>
      </c>
      <c r="K25" s="31">
        <f t="shared" si="8"/>
        <v>139110464.97999999</v>
      </c>
    </row>
    <row r="26" spans="1:11" x14ac:dyDescent="0.2">
      <c r="A26" s="22"/>
      <c r="B26" s="11" t="s">
        <v>7</v>
      </c>
      <c r="C26" s="9">
        <v>3487</v>
      </c>
      <c r="D26" s="12">
        <v>124362074.45999999</v>
      </c>
      <c r="E26" s="12">
        <v>5658043.46</v>
      </c>
      <c r="F26" s="13"/>
      <c r="G26" s="14"/>
      <c r="H26" s="14"/>
      <c r="I26" s="30">
        <f t="shared" ref="I26:K29" si="9">C26+F26</f>
        <v>3487</v>
      </c>
      <c r="J26" s="15">
        <f t="shared" si="9"/>
        <v>124362074.45999999</v>
      </c>
      <c r="K26" s="12">
        <f t="shared" si="9"/>
        <v>5658043.46</v>
      </c>
    </row>
    <row r="27" spans="1:11" x14ac:dyDescent="0.2">
      <c r="A27" s="22"/>
      <c r="B27" s="11" t="s">
        <v>4</v>
      </c>
      <c r="C27" s="9">
        <v>2496</v>
      </c>
      <c r="D27" s="12">
        <v>124554583.39</v>
      </c>
      <c r="E27" s="12">
        <v>27527492.030000001</v>
      </c>
      <c r="F27" s="13"/>
      <c r="G27" s="14"/>
      <c r="H27" s="14"/>
      <c r="I27" s="30">
        <f t="shared" si="9"/>
        <v>2496</v>
      </c>
      <c r="J27" s="15">
        <f t="shared" si="9"/>
        <v>124554583.39</v>
      </c>
      <c r="K27" s="12">
        <f t="shared" si="9"/>
        <v>27527492.030000001</v>
      </c>
    </row>
    <row r="28" spans="1:11" x14ac:dyDescent="0.2">
      <c r="A28" s="22"/>
      <c r="B28" s="11" t="s">
        <v>5</v>
      </c>
      <c r="C28" s="9">
        <v>1828</v>
      </c>
      <c r="D28" s="12">
        <v>73277904.239999995</v>
      </c>
      <c r="E28" s="12">
        <v>14578865.24</v>
      </c>
      <c r="F28" s="13"/>
      <c r="G28" s="14">
        <v>121570671.56999999</v>
      </c>
      <c r="H28" s="14">
        <v>91346064.25</v>
      </c>
      <c r="I28" s="30">
        <f t="shared" si="9"/>
        <v>1828</v>
      </c>
      <c r="J28" s="15">
        <f t="shared" si="9"/>
        <v>194848575.81</v>
      </c>
      <c r="K28" s="12">
        <f t="shared" si="9"/>
        <v>105924929.48999999</v>
      </c>
    </row>
    <row r="29" spans="1:11" x14ac:dyDescent="0.2">
      <c r="A29" s="22"/>
      <c r="B29" s="11" t="s">
        <v>6</v>
      </c>
      <c r="C29" s="9">
        <v>1705</v>
      </c>
      <c r="D29" s="12">
        <v>58699034</v>
      </c>
      <c r="E29" s="12">
        <v>0</v>
      </c>
      <c r="F29" s="13"/>
      <c r="G29" s="14"/>
      <c r="H29" s="14"/>
      <c r="I29" s="30">
        <f t="shared" si="9"/>
        <v>1705</v>
      </c>
      <c r="J29" s="15">
        <f t="shared" si="9"/>
        <v>58699034</v>
      </c>
      <c r="K29" s="12">
        <f t="shared" si="9"/>
        <v>0</v>
      </c>
    </row>
    <row r="30" spans="1:11" ht="15.75" x14ac:dyDescent="0.25">
      <c r="A30" s="32" t="s">
        <v>18</v>
      </c>
      <c r="B30" s="33" t="s">
        <v>19</v>
      </c>
      <c r="C30" s="34">
        <f>C31+C32+C33+C34</f>
        <v>15344</v>
      </c>
      <c r="D30" s="35">
        <f>D31+D32+D33+D34</f>
        <v>501803218.19</v>
      </c>
      <c r="E30" s="35">
        <f>E31+E32+E33+E34</f>
        <v>9140303.1899999995</v>
      </c>
      <c r="F30" s="34">
        <f t="shared" ref="F30:K30" si="10">F31+F32+F33+F34</f>
        <v>0</v>
      </c>
      <c r="G30" s="31">
        <f t="shared" si="10"/>
        <v>2845701.08</v>
      </c>
      <c r="H30" s="31">
        <f t="shared" si="10"/>
        <v>21070308.399999999</v>
      </c>
      <c r="I30" s="34">
        <f t="shared" si="10"/>
        <v>15344</v>
      </c>
      <c r="J30" s="31">
        <f t="shared" si="10"/>
        <v>504648919.26999998</v>
      </c>
      <c r="K30" s="31">
        <f t="shared" si="10"/>
        <v>30210611.59</v>
      </c>
    </row>
    <row r="31" spans="1:11" x14ac:dyDescent="0.2">
      <c r="A31" s="22"/>
      <c r="B31" s="11" t="s">
        <v>7</v>
      </c>
      <c r="C31" s="9">
        <v>4625</v>
      </c>
      <c r="D31" s="12">
        <v>141384005</v>
      </c>
      <c r="E31" s="12">
        <v>0</v>
      </c>
      <c r="F31" s="13"/>
      <c r="G31" s="14"/>
      <c r="H31" s="14"/>
      <c r="I31" s="30">
        <f t="shared" ref="I31:K34" si="11">C31+F31</f>
        <v>4625</v>
      </c>
      <c r="J31" s="15">
        <f t="shared" si="11"/>
        <v>141384005</v>
      </c>
      <c r="K31" s="12">
        <f t="shared" si="11"/>
        <v>0</v>
      </c>
    </row>
    <row r="32" spans="1:11" x14ac:dyDescent="0.2">
      <c r="A32" s="22"/>
      <c r="B32" s="11" t="s">
        <v>4</v>
      </c>
      <c r="C32" s="9">
        <v>3493</v>
      </c>
      <c r="D32" s="12">
        <v>138390479.19</v>
      </c>
      <c r="E32" s="12">
        <v>7140303.1900000004</v>
      </c>
      <c r="F32" s="13"/>
      <c r="G32" s="14"/>
      <c r="H32" s="14"/>
      <c r="I32" s="30">
        <f t="shared" si="11"/>
        <v>3493</v>
      </c>
      <c r="J32" s="15">
        <f t="shared" si="11"/>
        <v>138390479.19</v>
      </c>
      <c r="K32" s="12">
        <f t="shared" si="11"/>
        <v>7140303.1900000004</v>
      </c>
    </row>
    <row r="33" spans="1:11" x14ac:dyDescent="0.2">
      <c r="A33" s="22"/>
      <c r="B33" s="11" t="s">
        <v>5</v>
      </c>
      <c r="C33" s="9">
        <v>3425</v>
      </c>
      <c r="D33" s="12">
        <v>105740443</v>
      </c>
      <c r="E33" s="12">
        <v>2000000</v>
      </c>
      <c r="F33" s="13"/>
      <c r="G33" s="14">
        <v>2845701.08</v>
      </c>
      <c r="H33" s="14">
        <v>21070308.399999999</v>
      </c>
      <c r="I33" s="30">
        <f t="shared" si="11"/>
        <v>3425</v>
      </c>
      <c r="J33" s="15">
        <f t="shared" si="11"/>
        <v>108586144.08</v>
      </c>
      <c r="K33" s="12">
        <f t="shared" si="11"/>
        <v>23070308.399999999</v>
      </c>
    </row>
    <row r="34" spans="1:11" x14ac:dyDescent="0.2">
      <c r="A34" s="22"/>
      <c r="B34" s="11" t="s">
        <v>6</v>
      </c>
      <c r="C34" s="9">
        <v>3801</v>
      </c>
      <c r="D34" s="12">
        <v>116288291</v>
      </c>
      <c r="E34" s="12">
        <v>0</v>
      </c>
      <c r="F34" s="13"/>
      <c r="G34" s="14"/>
      <c r="H34" s="14"/>
      <c r="I34" s="30">
        <f t="shared" si="11"/>
        <v>3801</v>
      </c>
      <c r="J34" s="15">
        <f t="shared" si="11"/>
        <v>116288291</v>
      </c>
      <c r="K34" s="12">
        <f t="shared" si="11"/>
        <v>0</v>
      </c>
    </row>
    <row r="35" spans="1:11" ht="15.75" x14ac:dyDescent="0.25">
      <c r="A35" s="32" t="s">
        <v>29</v>
      </c>
      <c r="B35" s="33" t="s">
        <v>31</v>
      </c>
      <c r="C35" s="34">
        <f>C36</f>
        <v>261</v>
      </c>
      <c r="D35" s="35">
        <f>D36</f>
        <v>7716000</v>
      </c>
      <c r="E35" s="35">
        <f>E36</f>
        <v>0</v>
      </c>
      <c r="F35" s="34">
        <v>454</v>
      </c>
      <c r="G35" s="35">
        <f t="shared" ref="G35:K35" si="12">G36</f>
        <v>12102897.960000001</v>
      </c>
      <c r="H35" s="35">
        <f t="shared" si="12"/>
        <v>12102897.960000001</v>
      </c>
      <c r="I35" s="34">
        <f t="shared" si="12"/>
        <v>715</v>
      </c>
      <c r="J35" s="35">
        <f t="shared" si="12"/>
        <v>19818897.960000001</v>
      </c>
      <c r="K35" s="35">
        <f t="shared" si="12"/>
        <v>12102897.960000001</v>
      </c>
    </row>
    <row r="36" spans="1:11" x14ac:dyDescent="0.2">
      <c r="A36" s="22"/>
      <c r="B36" s="17" t="s">
        <v>5</v>
      </c>
      <c r="C36" s="43">
        <v>261</v>
      </c>
      <c r="D36" s="42">
        <v>7716000</v>
      </c>
      <c r="E36" s="12">
        <v>0</v>
      </c>
      <c r="F36" s="13">
        <f>F35</f>
        <v>454</v>
      </c>
      <c r="G36" s="14">
        <v>12102897.960000001</v>
      </c>
      <c r="H36" s="14">
        <v>12102897.960000001</v>
      </c>
      <c r="I36" s="30">
        <f>C36+F36</f>
        <v>715</v>
      </c>
      <c r="J36" s="15">
        <f>D36+G36</f>
        <v>19818897.960000001</v>
      </c>
      <c r="K36" s="12">
        <f>E36+H36</f>
        <v>12102897.960000001</v>
      </c>
    </row>
    <row r="37" spans="1:11" ht="15.75" x14ac:dyDescent="0.25">
      <c r="A37" s="32" t="s">
        <v>26</v>
      </c>
      <c r="B37" s="33" t="s">
        <v>32</v>
      </c>
      <c r="C37" s="34">
        <f>C38</f>
        <v>71</v>
      </c>
      <c r="D37" s="35">
        <f>D38</f>
        <v>2388000</v>
      </c>
      <c r="E37" s="35">
        <f>E38</f>
        <v>0</v>
      </c>
      <c r="F37" s="34">
        <v>404</v>
      </c>
      <c r="G37" s="35">
        <f t="shared" ref="G37:K37" si="13">G38</f>
        <v>9099929.2699999996</v>
      </c>
      <c r="H37" s="35">
        <f t="shared" si="13"/>
        <v>9099929.2699999996</v>
      </c>
      <c r="I37" s="34">
        <f t="shared" si="13"/>
        <v>475</v>
      </c>
      <c r="J37" s="35">
        <f t="shared" si="13"/>
        <v>11487929.27</v>
      </c>
      <c r="K37" s="35">
        <f t="shared" si="13"/>
        <v>9099929.2699999996</v>
      </c>
    </row>
    <row r="38" spans="1:11" x14ac:dyDescent="0.2">
      <c r="A38" s="22"/>
      <c r="B38" s="17" t="s">
        <v>5</v>
      </c>
      <c r="C38" s="43">
        <v>71</v>
      </c>
      <c r="D38" s="42">
        <v>2388000</v>
      </c>
      <c r="E38" s="12">
        <v>0</v>
      </c>
      <c r="F38" s="13">
        <f>F37</f>
        <v>404</v>
      </c>
      <c r="G38" s="14">
        <v>9099929.2699999996</v>
      </c>
      <c r="H38" s="14">
        <v>9099929.2699999996</v>
      </c>
      <c r="I38" s="30">
        <f>C38+F38</f>
        <v>475</v>
      </c>
      <c r="J38" s="15">
        <f>D38+G38</f>
        <v>11487929.27</v>
      </c>
      <c r="K38" s="12">
        <f>E38+H38</f>
        <v>9099929.2699999996</v>
      </c>
    </row>
    <row r="39" spans="1:11" ht="15.75" x14ac:dyDescent="0.25">
      <c r="A39" s="32" t="s">
        <v>27</v>
      </c>
      <c r="B39" s="33" t="s">
        <v>33</v>
      </c>
      <c r="C39" s="34">
        <f>C40</f>
        <v>42</v>
      </c>
      <c r="D39" s="35">
        <f>D40</f>
        <v>1000000</v>
      </c>
      <c r="E39" s="35">
        <f>E40</f>
        <v>0</v>
      </c>
      <c r="F39" s="34">
        <v>422</v>
      </c>
      <c r="G39" s="35">
        <f t="shared" ref="G39:K39" si="14">G40</f>
        <v>11753458.24</v>
      </c>
      <c r="H39" s="35">
        <f t="shared" si="14"/>
        <v>11753458.24</v>
      </c>
      <c r="I39" s="34">
        <f t="shared" si="14"/>
        <v>464</v>
      </c>
      <c r="J39" s="35">
        <f t="shared" si="14"/>
        <v>12753458.24</v>
      </c>
      <c r="K39" s="35">
        <f t="shared" si="14"/>
        <v>11753458.24</v>
      </c>
    </row>
    <row r="40" spans="1:11" x14ac:dyDescent="0.2">
      <c r="A40" s="44"/>
      <c r="B40" s="45" t="s">
        <v>5</v>
      </c>
      <c r="C40" s="43">
        <v>42</v>
      </c>
      <c r="D40" s="42">
        <v>1000000</v>
      </c>
      <c r="E40" s="12">
        <v>0</v>
      </c>
      <c r="F40" s="13">
        <f>F39</f>
        <v>422</v>
      </c>
      <c r="G40" s="14">
        <v>11753458.24</v>
      </c>
      <c r="H40" s="14">
        <v>11753458.24</v>
      </c>
      <c r="I40" s="30">
        <f>C40+F40</f>
        <v>464</v>
      </c>
      <c r="J40" s="15">
        <f>D40+G40</f>
        <v>12753458.24</v>
      </c>
      <c r="K40" s="12">
        <f>E40+H40</f>
        <v>11753458.24</v>
      </c>
    </row>
    <row r="41" spans="1:11" ht="15.75" x14ac:dyDescent="0.25">
      <c r="A41" s="32" t="s">
        <v>2</v>
      </c>
      <c r="B41" s="33" t="s">
        <v>3</v>
      </c>
      <c r="C41" s="34">
        <f>C42+C43+C44</f>
        <v>12056</v>
      </c>
      <c r="D41" s="35">
        <f>D42+D43+D44</f>
        <v>467441508.50999999</v>
      </c>
      <c r="E41" s="35">
        <f>E42+E43+E44</f>
        <v>26343944.640000001</v>
      </c>
      <c r="F41" s="34">
        <v>903</v>
      </c>
      <c r="G41" s="35">
        <f t="shared" ref="G41:K41" si="15">G42+G43+G44</f>
        <v>43221138.880000003</v>
      </c>
      <c r="H41" s="35">
        <f t="shared" si="15"/>
        <v>43221138.880000003</v>
      </c>
      <c r="I41" s="34">
        <f t="shared" si="15"/>
        <v>12959</v>
      </c>
      <c r="J41" s="35">
        <f t="shared" si="15"/>
        <v>510662647.38999999</v>
      </c>
      <c r="K41" s="35">
        <f t="shared" si="15"/>
        <v>69565083.519999996</v>
      </c>
    </row>
    <row r="42" spans="1:11" x14ac:dyDescent="0.2">
      <c r="A42" s="22"/>
      <c r="B42" s="11" t="s">
        <v>4</v>
      </c>
      <c r="C42" s="9">
        <v>2946</v>
      </c>
      <c r="D42" s="12">
        <v>127164718.11</v>
      </c>
      <c r="E42" s="12">
        <v>13828225.539999999</v>
      </c>
      <c r="F42" s="13"/>
      <c r="G42" s="14"/>
      <c r="H42" s="14"/>
      <c r="I42" s="30">
        <f t="shared" ref="I42:K44" si="16">C42+F42</f>
        <v>2946</v>
      </c>
      <c r="J42" s="15">
        <f t="shared" si="16"/>
        <v>127164718.11</v>
      </c>
      <c r="K42" s="12">
        <f t="shared" si="16"/>
        <v>13828225.539999999</v>
      </c>
    </row>
    <row r="43" spans="1:11" x14ac:dyDescent="0.2">
      <c r="A43" s="22"/>
      <c r="B43" s="11" t="s">
        <v>5</v>
      </c>
      <c r="C43" s="9">
        <v>4631</v>
      </c>
      <c r="D43" s="12">
        <v>176396256.25</v>
      </c>
      <c r="E43" s="12">
        <v>12515719.1</v>
      </c>
      <c r="F43" s="13">
        <f>F41</f>
        <v>903</v>
      </c>
      <c r="G43" s="14">
        <v>43221138.880000003</v>
      </c>
      <c r="H43" s="14">
        <v>43221138.880000003</v>
      </c>
      <c r="I43" s="30">
        <f t="shared" si="16"/>
        <v>5534</v>
      </c>
      <c r="J43" s="15">
        <f t="shared" si="16"/>
        <v>219617395.13</v>
      </c>
      <c r="K43" s="12">
        <f t="shared" si="16"/>
        <v>55736857.979999997</v>
      </c>
    </row>
    <row r="44" spans="1:11" x14ac:dyDescent="0.2">
      <c r="A44" s="22"/>
      <c r="B44" s="11" t="s">
        <v>6</v>
      </c>
      <c r="C44" s="9">
        <v>4479</v>
      </c>
      <c r="D44" s="12">
        <v>163880534.15000001</v>
      </c>
      <c r="E44" s="12">
        <v>0</v>
      </c>
      <c r="F44" s="13"/>
      <c r="G44" s="14"/>
      <c r="H44" s="14"/>
      <c r="I44" s="30">
        <f t="shared" si="16"/>
        <v>4479</v>
      </c>
      <c r="J44" s="15">
        <f t="shared" si="16"/>
        <v>163880534.15000001</v>
      </c>
      <c r="K44" s="12">
        <f t="shared" si="16"/>
        <v>0</v>
      </c>
    </row>
    <row r="45" spans="1:11" ht="15.75" x14ac:dyDescent="0.25">
      <c r="A45" s="32" t="s">
        <v>22</v>
      </c>
      <c r="B45" s="33" t="s">
        <v>23</v>
      </c>
      <c r="C45" s="34">
        <f>C46+C47+C48</f>
        <v>13142</v>
      </c>
      <c r="D45" s="35">
        <f>D46+D47+D48</f>
        <v>347678417.25</v>
      </c>
      <c r="E45" s="35">
        <f>E46+E47+E48</f>
        <v>0</v>
      </c>
      <c r="F45" s="34">
        <f t="shared" ref="F45:K45" si="17">F46+F47+F48</f>
        <v>0</v>
      </c>
      <c r="G45" s="35">
        <f t="shared" si="17"/>
        <v>43938730.090000004</v>
      </c>
      <c r="H45" s="35">
        <f t="shared" si="17"/>
        <v>43938730.090000004</v>
      </c>
      <c r="I45" s="34">
        <f t="shared" si="17"/>
        <v>13142</v>
      </c>
      <c r="J45" s="35">
        <f t="shared" si="17"/>
        <v>391617147.33999997</v>
      </c>
      <c r="K45" s="35">
        <f t="shared" si="17"/>
        <v>43938730.090000004</v>
      </c>
    </row>
    <row r="46" spans="1:11" x14ac:dyDescent="0.2">
      <c r="A46" s="23"/>
      <c r="B46" s="46" t="s">
        <v>4</v>
      </c>
      <c r="C46" s="47">
        <v>3887</v>
      </c>
      <c r="D46" s="42">
        <v>103132199.25</v>
      </c>
      <c r="E46" s="12">
        <v>0</v>
      </c>
      <c r="F46" s="9"/>
      <c r="G46" s="10"/>
      <c r="H46" s="10"/>
      <c r="I46" s="30">
        <f t="shared" ref="I46:K48" si="18">C46+F46</f>
        <v>3887</v>
      </c>
      <c r="J46" s="15">
        <f t="shared" si="18"/>
        <v>103132199.25</v>
      </c>
      <c r="K46" s="12">
        <f t="shared" si="18"/>
        <v>0</v>
      </c>
    </row>
    <row r="47" spans="1:11" x14ac:dyDescent="0.2">
      <c r="A47" s="24"/>
      <c r="B47" s="17" t="s">
        <v>5</v>
      </c>
      <c r="C47" s="47">
        <v>4628</v>
      </c>
      <c r="D47" s="42">
        <v>122273109</v>
      </c>
      <c r="E47" s="12">
        <v>0</v>
      </c>
      <c r="F47" s="13"/>
      <c r="G47" s="14">
        <v>43938730.090000004</v>
      </c>
      <c r="H47" s="14">
        <v>43938730.090000004</v>
      </c>
      <c r="I47" s="30">
        <f t="shared" si="18"/>
        <v>4628</v>
      </c>
      <c r="J47" s="15">
        <f t="shared" si="18"/>
        <v>166211839.09</v>
      </c>
      <c r="K47" s="12">
        <f t="shared" si="18"/>
        <v>43938730.090000004</v>
      </c>
    </row>
    <row r="48" spans="1:11" x14ac:dyDescent="0.2">
      <c r="A48" s="24"/>
      <c r="B48" s="17" t="s">
        <v>6</v>
      </c>
      <c r="C48" s="47">
        <v>4627</v>
      </c>
      <c r="D48" s="42">
        <v>122273109</v>
      </c>
      <c r="E48" s="12">
        <v>0</v>
      </c>
      <c r="F48" s="13"/>
      <c r="G48" s="14"/>
      <c r="H48" s="14"/>
      <c r="I48" s="30">
        <f t="shared" si="18"/>
        <v>4627</v>
      </c>
      <c r="J48" s="15">
        <f t="shared" si="18"/>
        <v>122273109</v>
      </c>
      <c r="K48" s="12">
        <f t="shared" si="18"/>
        <v>0</v>
      </c>
    </row>
    <row r="49" spans="1:11" ht="15.75" x14ac:dyDescent="0.25">
      <c r="A49" s="32" t="s">
        <v>20</v>
      </c>
      <c r="B49" s="33" t="s">
        <v>21</v>
      </c>
      <c r="C49" s="34">
        <f>C50+C51+C52</f>
        <v>3653</v>
      </c>
      <c r="D49" s="35">
        <f>D50+D51+D52</f>
        <v>77955975.060000002</v>
      </c>
      <c r="E49" s="35">
        <f>E50+E51+E52</f>
        <v>937720.96</v>
      </c>
      <c r="F49" s="34">
        <f t="shared" ref="F49:K49" si="19">F50+F51+F52</f>
        <v>0</v>
      </c>
      <c r="G49" s="35">
        <f t="shared" si="19"/>
        <v>265059.34000000003</v>
      </c>
      <c r="H49" s="35">
        <f t="shared" si="19"/>
        <v>265059.34000000003</v>
      </c>
      <c r="I49" s="34">
        <f t="shared" si="19"/>
        <v>3653</v>
      </c>
      <c r="J49" s="35">
        <f t="shared" si="19"/>
        <v>78221034.400000006</v>
      </c>
      <c r="K49" s="35">
        <f t="shared" si="19"/>
        <v>1202780.3</v>
      </c>
    </row>
    <row r="50" spans="1:11" x14ac:dyDescent="0.2">
      <c r="A50" s="22"/>
      <c r="B50" s="11" t="s">
        <v>4</v>
      </c>
      <c r="C50" s="9">
        <v>1161</v>
      </c>
      <c r="D50" s="12">
        <v>20143563.079999998</v>
      </c>
      <c r="E50" s="12">
        <v>937720.96</v>
      </c>
      <c r="F50" s="13"/>
      <c r="G50" s="14"/>
      <c r="H50" s="14"/>
      <c r="I50" s="30">
        <f t="shared" ref="I50:K52" si="20">C50+F50</f>
        <v>1161</v>
      </c>
      <c r="J50" s="15">
        <f t="shared" si="20"/>
        <v>20143563.079999998</v>
      </c>
      <c r="K50" s="12">
        <f t="shared" si="20"/>
        <v>937720.96</v>
      </c>
    </row>
    <row r="51" spans="1:11" x14ac:dyDescent="0.2">
      <c r="A51" s="22"/>
      <c r="B51" s="11" t="s">
        <v>5</v>
      </c>
      <c r="C51" s="9">
        <v>1246</v>
      </c>
      <c r="D51" s="12">
        <v>28906205.989999998</v>
      </c>
      <c r="E51" s="12">
        <v>0</v>
      </c>
      <c r="F51" s="13"/>
      <c r="G51" s="14">
        <v>265059.34000000003</v>
      </c>
      <c r="H51" s="14">
        <v>265059.34000000003</v>
      </c>
      <c r="I51" s="30">
        <f t="shared" si="20"/>
        <v>1246</v>
      </c>
      <c r="J51" s="15">
        <f t="shared" si="20"/>
        <v>29171265.329999998</v>
      </c>
      <c r="K51" s="12">
        <f t="shared" si="20"/>
        <v>265059.34000000003</v>
      </c>
    </row>
    <row r="52" spans="1:11" x14ac:dyDescent="0.2">
      <c r="A52" s="22"/>
      <c r="B52" s="11" t="s">
        <v>6</v>
      </c>
      <c r="C52" s="9">
        <v>1246</v>
      </c>
      <c r="D52" s="12">
        <v>28906205.989999998</v>
      </c>
      <c r="E52" s="12">
        <v>0</v>
      </c>
      <c r="F52" s="13"/>
      <c r="G52" s="14"/>
      <c r="H52" s="14"/>
      <c r="I52" s="30">
        <f t="shared" si="20"/>
        <v>1246</v>
      </c>
      <c r="J52" s="15">
        <f t="shared" si="20"/>
        <v>28906205.989999998</v>
      </c>
      <c r="K52" s="12">
        <f t="shared" si="20"/>
        <v>0</v>
      </c>
    </row>
    <row r="53" spans="1:11" ht="15.75" x14ac:dyDescent="0.25">
      <c r="A53" s="32" t="s">
        <v>14</v>
      </c>
      <c r="B53" s="33" t="s">
        <v>15</v>
      </c>
      <c r="C53" s="34">
        <f>C54+C55+C56</f>
        <v>4886</v>
      </c>
      <c r="D53" s="35">
        <f>D54+D55+D56</f>
        <v>119221902.42</v>
      </c>
      <c r="E53" s="35">
        <f>E54+E55+E56</f>
        <v>4157789.09</v>
      </c>
      <c r="F53" s="34">
        <f t="shared" ref="F53:K53" si="21">F54+F55+F56</f>
        <v>0</v>
      </c>
      <c r="G53" s="35">
        <f t="shared" si="21"/>
        <v>14140514.18</v>
      </c>
      <c r="H53" s="35">
        <f t="shared" si="21"/>
        <v>14140514.18</v>
      </c>
      <c r="I53" s="34">
        <f t="shared" si="21"/>
        <v>4886</v>
      </c>
      <c r="J53" s="35">
        <f t="shared" si="21"/>
        <v>133362416.59999999</v>
      </c>
      <c r="K53" s="35">
        <f t="shared" si="21"/>
        <v>18298303.27</v>
      </c>
    </row>
    <row r="54" spans="1:11" x14ac:dyDescent="0.2">
      <c r="A54" s="22"/>
      <c r="B54" s="11" t="s">
        <v>4</v>
      </c>
      <c r="C54" s="9">
        <v>1270</v>
      </c>
      <c r="D54" s="12">
        <v>35334309.409999996</v>
      </c>
      <c r="E54" s="12">
        <v>4157789.09</v>
      </c>
      <c r="F54" s="13"/>
      <c r="G54" s="14"/>
      <c r="H54" s="14"/>
      <c r="I54" s="30">
        <f t="shared" ref="I54:K56" si="22">C54+F54</f>
        <v>1270</v>
      </c>
      <c r="J54" s="15">
        <f t="shared" si="22"/>
        <v>35334309.409999996</v>
      </c>
      <c r="K54" s="12">
        <f t="shared" si="22"/>
        <v>4157789.09</v>
      </c>
    </row>
    <row r="55" spans="1:11" x14ac:dyDescent="0.2">
      <c r="A55" s="22"/>
      <c r="B55" s="11" t="s">
        <v>5</v>
      </c>
      <c r="C55" s="9">
        <v>1807</v>
      </c>
      <c r="D55" s="12">
        <v>41943797</v>
      </c>
      <c r="E55" s="12">
        <v>0</v>
      </c>
      <c r="F55" s="13"/>
      <c r="G55" s="14">
        <v>14140514.18</v>
      </c>
      <c r="H55" s="14">
        <v>14140514.18</v>
      </c>
      <c r="I55" s="30">
        <f t="shared" si="22"/>
        <v>1807</v>
      </c>
      <c r="J55" s="15">
        <f t="shared" si="22"/>
        <v>56084311.18</v>
      </c>
      <c r="K55" s="12">
        <f t="shared" si="22"/>
        <v>14140514.18</v>
      </c>
    </row>
    <row r="56" spans="1:11" x14ac:dyDescent="0.2">
      <c r="A56" s="22"/>
      <c r="B56" s="11" t="s">
        <v>6</v>
      </c>
      <c r="C56" s="9">
        <v>1809</v>
      </c>
      <c r="D56" s="12">
        <v>41943796.009999998</v>
      </c>
      <c r="E56" s="12">
        <v>0</v>
      </c>
      <c r="F56" s="13"/>
      <c r="G56" s="14"/>
      <c r="H56" s="14"/>
      <c r="I56" s="30">
        <f t="shared" si="22"/>
        <v>1809</v>
      </c>
      <c r="J56" s="15">
        <f t="shared" si="22"/>
        <v>41943796.009999998</v>
      </c>
      <c r="K56" s="12">
        <f t="shared" si="22"/>
        <v>0</v>
      </c>
    </row>
    <row r="57" spans="1:11" ht="15.75" x14ac:dyDescent="0.25">
      <c r="A57" s="32" t="s">
        <v>24</v>
      </c>
      <c r="B57" s="33" t="s">
        <v>25</v>
      </c>
      <c r="C57" s="34">
        <f>C58+C59</f>
        <v>3202</v>
      </c>
      <c r="D57" s="35">
        <f>D58+D59</f>
        <v>87136193.359999999</v>
      </c>
      <c r="E57" s="35">
        <f>E58+E59</f>
        <v>0</v>
      </c>
      <c r="F57" s="34">
        <f t="shared" ref="F57:K57" si="23">F58+F59</f>
        <v>0</v>
      </c>
      <c r="G57" s="31">
        <f t="shared" si="23"/>
        <v>6194154.7400000002</v>
      </c>
      <c r="H57" s="31">
        <f t="shared" si="23"/>
        <v>18194154.739999998</v>
      </c>
      <c r="I57" s="34">
        <f t="shared" si="23"/>
        <v>3202</v>
      </c>
      <c r="J57" s="31">
        <f t="shared" si="23"/>
        <v>93330348.099999994</v>
      </c>
      <c r="K57" s="31">
        <f t="shared" si="23"/>
        <v>18194154.739999998</v>
      </c>
    </row>
    <row r="58" spans="1:11" x14ac:dyDescent="0.2">
      <c r="A58" s="24"/>
      <c r="B58" s="17" t="s">
        <v>5</v>
      </c>
      <c r="C58" s="47">
        <v>1796</v>
      </c>
      <c r="D58" s="42">
        <v>48210923.18</v>
      </c>
      <c r="E58" s="12">
        <v>0</v>
      </c>
      <c r="F58" s="13"/>
      <c r="G58" s="14">
        <v>6194154.7400000002</v>
      </c>
      <c r="H58" s="14">
        <v>18194154.739999998</v>
      </c>
      <c r="I58" s="30">
        <f t="shared" ref="I58:K59" si="24">C58+F58</f>
        <v>1796</v>
      </c>
      <c r="J58" s="15">
        <f t="shared" si="24"/>
        <v>54405077.920000002</v>
      </c>
      <c r="K58" s="12">
        <f t="shared" si="24"/>
        <v>18194154.739999998</v>
      </c>
    </row>
    <row r="59" spans="1:11" x14ac:dyDescent="0.2">
      <c r="A59" s="24"/>
      <c r="B59" s="17" t="s">
        <v>6</v>
      </c>
      <c r="C59" s="47">
        <v>1406</v>
      </c>
      <c r="D59" s="42">
        <v>38925270.18</v>
      </c>
      <c r="E59" s="12">
        <v>0</v>
      </c>
      <c r="F59" s="13"/>
      <c r="G59" s="14"/>
      <c r="H59" s="14"/>
      <c r="I59" s="30">
        <f t="shared" si="24"/>
        <v>1406</v>
      </c>
      <c r="J59" s="15">
        <f t="shared" si="24"/>
        <v>38925270.18</v>
      </c>
      <c r="K59" s="12">
        <f t="shared" si="24"/>
        <v>0</v>
      </c>
    </row>
    <row r="60" spans="1:11" ht="15.75" x14ac:dyDescent="0.25">
      <c r="A60" s="26"/>
      <c r="B60" s="27" t="s">
        <v>38</v>
      </c>
      <c r="C60" s="28">
        <f>C5+C10+C15+C20+C25+C30+C35+C37+C39+C41+C45+C49+C53+C57</f>
        <v>82907</v>
      </c>
      <c r="D60" s="29">
        <f t="shared" ref="D60:K60" si="25">D5+D10+D15+D20+D25+D30+D35+D37+D39+D41+D45+D49+D53+D57</f>
        <v>2504466322.04</v>
      </c>
      <c r="E60" s="29">
        <f t="shared" si="25"/>
        <v>146582332.77000001</v>
      </c>
      <c r="F60" s="28">
        <f t="shared" si="25"/>
        <v>3259</v>
      </c>
      <c r="G60" s="29">
        <f t="shared" si="25"/>
        <v>332141217.85000002</v>
      </c>
      <c r="H60" s="29">
        <f t="shared" si="25"/>
        <v>332141217.85000002</v>
      </c>
      <c r="I60" s="28">
        <f t="shared" si="25"/>
        <v>86166</v>
      </c>
      <c r="J60" s="29">
        <f t="shared" si="25"/>
        <v>2836607539.8899999</v>
      </c>
      <c r="K60" s="29">
        <f t="shared" si="25"/>
        <v>478723550.62</v>
      </c>
    </row>
  </sheetData>
  <autoFilter ref="A4:K60"/>
  <mergeCells count="7">
    <mergeCell ref="J1:K1"/>
    <mergeCell ref="A2:K2"/>
    <mergeCell ref="C3:E3"/>
    <mergeCell ref="F3:H3"/>
    <mergeCell ref="I3:K3"/>
    <mergeCell ref="A3:A4"/>
    <mergeCell ref="B3:B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dcterms:created xsi:type="dcterms:W3CDTF">2021-09-02T12:17:52Z</dcterms:created>
  <dcterms:modified xsi:type="dcterms:W3CDTF">2021-09-14T05:02:59Z</dcterms:modified>
</cp:coreProperties>
</file>